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<sst xmlns="http://schemas.openxmlformats.org/spreadsheetml/2006/main" count="45" uniqueCount="45">
  <si>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</si>
  <si>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</si>
  <si>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</si>
  <si>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</si>
  <si>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</si>
  <si>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</si>
  <si>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</si>
  <si>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</si>
  <si>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</si>
  <si>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</si>
  <si>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</si>
  <si>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</si>
  <si>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</si>
  <si>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</si>
  <si>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</si>
  <si>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</si>
  <si>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</si>
  <si>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</si>
  <si>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</si>
  <si>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</si>
  <si>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</si>
  <si>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</si>
  <si>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</si>
  <si>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</si>
  <si>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</si>
  <si>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</si>
  <si>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</si>
  <si>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</si>
  <si>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</si>
  <si>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</si>
  <si>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</si>
  <si>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</si>
  <si>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</si>
  <si>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Ortsgemeinden Kanton Glarus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</si>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</sst>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41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0" fontId="0" fillId="0" borderId="14" xfId="0" applyBorder="1" applyAlignment="1">
      <alignment/>
    </xf>
    <xf numFmtId="41" fontId="0" fillId="1" borderId="10" xfId="0" applyNumberFormat="1" applyFill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15" xfId="0" applyNumberFormat="1" applyBorder="1" applyAlignment="1">
      <alignment/>
    </xf>
    <xf numFmtId="41" fontId="0" fillId="1" borderId="15" xfId="0" applyNumberFormat="1" applyFill="1" applyBorder="1" applyAlignment="1">
      <alignment/>
    </xf>
    <xf numFmtId="164" fontId="0" fillId="0" borderId="1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22" t="s">
        <v>44</v>
      </c>
      <c r="C2" s="22" t="s">
        <v>33</v>
      </c>
      <c r="D2" s="22"/>
    </row>
    <row r="3" spans="1:4" ht="15.75">
      <c r="A3" s="12" t="s">
        <v>37</v>
      </c>
      <c r="D3" s="24" t="s">
        <v>42</v>
      </c>
    </row>
    <row r="4" spans="1:4" ht="12.75" customHeight="1" thickBot="1">
      <c r="A4" t="s">
        <v>43</v>
      </c>
      <c r="D4" s="24"/>
    </row>
    <row r="5" spans="1:8" ht="99" customHeight="1">
      <c r="A5" s="20"/>
      <c r="B5" s="13" t="s">
        <v>34</v>
      </c>
      <c r="C5" s="13" t="s">
        <v>35</v>
      </c>
      <c r="D5" s="13" t="s">
        <v>36</v>
      </c>
      <c r="E5" s="13" t="s">
        <v>38</v>
      </c>
      <c r="F5" s="13" t="s">
        <v>39</v>
      </c>
      <c r="G5" s="13" t="s">
        <v>40</v>
      </c>
      <c r="H5" s="14" t="s">
        <v>41</v>
      </c>
    </row>
    <row r="6" spans="1:9" ht="12.75">
      <c r="A6" s="1" t="s">
        <v>0</v>
      </c>
      <c r="B6" s="7">
        <v>19868.5</v>
      </c>
      <c r="C6" s="25">
        <v>38919.2</v>
      </c>
      <c r="D6" s="7">
        <v>-19050.7</v>
      </c>
      <c r="E6" s="7">
        <v>0</v>
      </c>
      <c r="F6" s="7">
        <v>23900</v>
      </c>
      <c r="G6" s="7">
        <v>175101.25</v>
      </c>
      <c r="H6" s="15">
        <v>218051.95</v>
      </c>
      <c r="I6" s="23">
        <f>D6-F6-G6+H6</f>
        <v>0</v>
      </c>
    </row>
    <row r="7" spans="1:9" ht="12.75">
      <c r="A7" s="2" t="s">
        <v>1</v>
      </c>
      <c r="B7" s="8">
        <v>2345412.14</v>
      </c>
      <c r="C7" s="26">
        <v>1169127.75</v>
      </c>
      <c r="D7" s="8">
        <v>1176284.39</v>
      </c>
      <c r="E7" s="8">
        <v>0</v>
      </c>
      <c r="F7" s="8">
        <v>625360.54</v>
      </c>
      <c r="G7" s="8">
        <v>-495876.370000002</v>
      </c>
      <c r="H7" s="21">
        <v>-1046800.22</v>
      </c>
      <c r="I7" s="23">
        <f aca="true" t="shared" si="0" ref="I7:I34">D7-F7-G7+H7</f>
        <v>1.862645149230957E-09</v>
      </c>
    </row>
    <row r="8" spans="1:9" ht="12.75">
      <c r="A8" s="3" t="s">
        <v>2</v>
      </c>
      <c r="B8" s="7">
        <v>369839.87</v>
      </c>
      <c r="C8" s="25">
        <v>146681.25</v>
      </c>
      <c r="D8" s="7">
        <v>223158.62</v>
      </c>
      <c r="E8" s="7">
        <v>0</v>
      </c>
      <c r="F8" s="7">
        <v>204692</v>
      </c>
      <c r="G8" s="7">
        <v>-344499.82</v>
      </c>
      <c r="H8" s="15">
        <v>-362966.44</v>
      </c>
      <c r="I8" s="23">
        <f t="shared" si="0"/>
        <v>0</v>
      </c>
    </row>
    <row r="9" spans="1:9" ht="12.75">
      <c r="A9" s="2" t="s">
        <v>3</v>
      </c>
      <c r="B9" s="8">
        <v>123377</v>
      </c>
      <c r="C9" s="26">
        <v>110700</v>
      </c>
      <c r="D9" s="8">
        <v>12677</v>
      </c>
      <c r="E9" s="8">
        <v>0</v>
      </c>
      <c r="F9" s="8">
        <v>57862.05</v>
      </c>
      <c r="G9" s="8">
        <v>-41093.34999999982</v>
      </c>
      <c r="H9" s="21">
        <v>4091.7000000001863</v>
      </c>
      <c r="I9" s="23">
        <f t="shared" si="0"/>
        <v>0</v>
      </c>
    </row>
    <row r="10" spans="1:9" ht="12.75">
      <c r="A10" s="3" t="s">
        <v>4</v>
      </c>
      <c r="B10" s="7">
        <v>18569.45</v>
      </c>
      <c r="C10" s="25">
        <v>0</v>
      </c>
      <c r="D10" s="7">
        <v>18569.45</v>
      </c>
      <c r="E10" s="7">
        <v>0</v>
      </c>
      <c r="F10" s="7">
        <v>18569.45</v>
      </c>
      <c r="G10" s="7">
        <v>15197.000000000186</v>
      </c>
      <c r="H10" s="15">
        <v>15197.000000000186</v>
      </c>
      <c r="I10" s="23">
        <f t="shared" si="0"/>
        <v>0</v>
      </c>
    </row>
    <row r="11" spans="1:9" ht="12.75">
      <c r="A11" s="2" t="s">
        <v>5</v>
      </c>
      <c r="B11" s="8">
        <v>531476.1</v>
      </c>
      <c r="C11" s="26">
        <v>462348</v>
      </c>
      <c r="D11" s="8">
        <v>69128.1</v>
      </c>
      <c r="E11" s="8">
        <v>0</v>
      </c>
      <c r="F11" s="8">
        <v>117527.1</v>
      </c>
      <c r="G11" s="8">
        <v>106680.3</v>
      </c>
      <c r="H11" s="21">
        <v>155079.3</v>
      </c>
      <c r="I11" s="23">
        <f t="shared" si="0"/>
        <v>0</v>
      </c>
    </row>
    <row r="12" spans="1:9" ht="12.75">
      <c r="A12" s="3" t="s">
        <v>6</v>
      </c>
      <c r="B12" s="7">
        <v>666232.95</v>
      </c>
      <c r="C12" s="25">
        <v>54227.95</v>
      </c>
      <c r="D12" s="7">
        <v>612005</v>
      </c>
      <c r="E12" s="7">
        <v>0</v>
      </c>
      <c r="F12" s="7">
        <v>274333.8</v>
      </c>
      <c r="G12" s="7">
        <v>-1078683</v>
      </c>
      <c r="H12" s="15">
        <v>-1416354.2</v>
      </c>
      <c r="I12" s="23">
        <f t="shared" si="0"/>
        <v>0</v>
      </c>
    </row>
    <row r="13" spans="1:9" ht="12.75">
      <c r="A13" s="2" t="s">
        <v>7</v>
      </c>
      <c r="B13" s="8">
        <v>46931</v>
      </c>
      <c r="C13" s="26">
        <v>3820</v>
      </c>
      <c r="D13" s="8">
        <v>43111</v>
      </c>
      <c r="E13" s="8">
        <v>0</v>
      </c>
      <c r="F13" s="8">
        <v>23502</v>
      </c>
      <c r="G13" s="8">
        <v>41274.20000000042</v>
      </c>
      <c r="H13" s="21">
        <v>21665.20000000042</v>
      </c>
      <c r="I13" s="23">
        <f t="shared" si="0"/>
        <v>0</v>
      </c>
    </row>
    <row r="14" spans="1:9" ht="12.75">
      <c r="A14" s="3" t="s">
        <v>8</v>
      </c>
      <c r="B14" s="7">
        <v>6970270.57</v>
      </c>
      <c r="C14" s="25">
        <v>2654850.1</v>
      </c>
      <c r="D14" s="7">
        <v>4315420.47</v>
      </c>
      <c r="E14" s="7">
        <v>0</v>
      </c>
      <c r="F14" s="7">
        <v>2018222.7</v>
      </c>
      <c r="G14" s="7">
        <v>-587095.8100000031</v>
      </c>
      <c r="H14" s="15">
        <v>-2884293.58</v>
      </c>
      <c r="I14" s="23">
        <f t="shared" si="0"/>
        <v>0</v>
      </c>
    </row>
    <row r="15" spans="1:9" ht="12.75">
      <c r="A15" s="2" t="s">
        <v>9</v>
      </c>
      <c r="B15" s="8">
        <v>573347.6</v>
      </c>
      <c r="C15" s="26">
        <v>201643.8</v>
      </c>
      <c r="D15" s="8">
        <v>371703.8</v>
      </c>
      <c r="E15" s="8">
        <v>0</v>
      </c>
      <c r="F15" s="8">
        <v>132402.85</v>
      </c>
      <c r="G15" s="8">
        <v>38786.400000000234</v>
      </c>
      <c r="H15" s="21">
        <v>-200514.55</v>
      </c>
      <c r="I15" s="23">
        <f t="shared" si="0"/>
        <v>-2.3283064365386963E-10</v>
      </c>
    </row>
    <row r="16" spans="1:9" ht="12.75">
      <c r="A16" s="3" t="s">
        <v>10</v>
      </c>
      <c r="B16" s="7">
        <v>367476.65</v>
      </c>
      <c r="C16" s="25">
        <f>401661.75</f>
        <v>401661.75</v>
      </c>
      <c r="D16" s="7">
        <v>-34185.1</v>
      </c>
      <c r="E16" s="7">
        <v>0</v>
      </c>
      <c r="F16" s="7">
        <v>8500</v>
      </c>
      <c r="G16" s="7">
        <v>-135524.59</v>
      </c>
      <c r="H16" s="15">
        <v>-92839.4900000001</v>
      </c>
      <c r="I16" s="23">
        <f t="shared" si="0"/>
        <v>-1.1641532182693481E-10</v>
      </c>
    </row>
    <row r="17" spans="1:9" ht="12.75">
      <c r="A17" s="2" t="s">
        <v>11</v>
      </c>
      <c r="B17" s="8">
        <v>15524.35</v>
      </c>
      <c r="C17" s="26">
        <f>95000</f>
        <v>95000</v>
      </c>
      <c r="D17" s="8">
        <v>-79475.65</v>
      </c>
      <c r="E17" s="8">
        <v>0</v>
      </c>
      <c r="F17" s="8">
        <v>0</v>
      </c>
      <c r="G17" s="8">
        <v>-215.29999999998836</v>
      </c>
      <c r="H17" s="21">
        <v>79260.35</v>
      </c>
      <c r="I17" s="23">
        <f t="shared" si="0"/>
        <v>0</v>
      </c>
    </row>
    <row r="18" spans="1:9" ht="12.75">
      <c r="A18" s="3" t="s">
        <v>12</v>
      </c>
      <c r="B18" s="7">
        <v>581187.1</v>
      </c>
      <c r="C18" s="25">
        <v>147086.9</v>
      </c>
      <c r="D18" s="7">
        <v>434100.2</v>
      </c>
      <c r="E18" s="7">
        <v>0</v>
      </c>
      <c r="F18" s="7">
        <v>345087.8</v>
      </c>
      <c r="G18" s="7">
        <v>213301.77999999915</v>
      </c>
      <c r="H18" s="15">
        <v>124289.37999999919</v>
      </c>
      <c r="I18" s="23">
        <f t="shared" si="0"/>
        <v>0</v>
      </c>
    </row>
    <row r="19" spans="1:9" ht="12.75">
      <c r="A19" s="2" t="s">
        <v>13</v>
      </c>
      <c r="B19" s="8">
        <v>70038.2</v>
      </c>
      <c r="C19" s="26">
        <v>11000</v>
      </c>
      <c r="D19" s="8">
        <v>59038.2</v>
      </c>
      <c r="E19" s="8">
        <v>0</v>
      </c>
      <c r="F19" s="8">
        <v>68761.1</v>
      </c>
      <c r="G19" s="8">
        <v>-12413.029999999475</v>
      </c>
      <c r="H19" s="21">
        <v>-2690.1299999994662</v>
      </c>
      <c r="I19" s="23">
        <f t="shared" si="0"/>
        <v>0</v>
      </c>
    </row>
    <row r="20" spans="1:9" ht="12.75">
      <c r="A20" s="3" t="s">
        <v>14</v>
      </c>
      <c r="B20" s="7">
        <v>224965.3</v>
      </c>
      <c r="C20" s="25">
        <v>47923.55</v>
      </c>
      <c r="D20" s="7">
        <v>177041.75</v>
      </c>
      <c r="E20" s="7">
        <v>0</v>
      </c>
      <c r="F20" s="7">
        <v>118462.15</v>
      </c>
      <c r="G20" s="7">
        <v>-161369.54</v>
      </c>
      <c r="H20" s="15">
        <v>-219949.14</v>
      </c>
      <c r="I20" s="23">
        <f t="shared" si="0"/>
        <v>0</v>
      </c>
    </row>
    <row r="21" spans="1:9" ht="12.75">
      <c r="A21" s="2" t="s">
        <v>15</v>
      </c>
      <c r="B21" s="8">
        <v>142077</v>
      </c>
      <c r="C21" s="26">
        <v>64214</v>
      </c>
      <c r="D21" s="8">
        <v>77863</v>
      </c>
      <c r="E21" s="8">
        <v>0</v>
      </c>
      <c r="F21" s="8">
        <v>276863</v>
      </c>
      <c r="G21" s="8">
        <v>-2189</v>
      </c>
      <c r="H21" s="21">
        <v>196811</v>
      </c>
      <c r="I21" s="23">
        <f t="shared" si="0"/>
        <v>0</v>
      </c>
    </row>
    <row r="22" spans="1:9" ht="12.75">
      <c r="A22" s="3" t="s">
        <v>16</v>
      </c>
      <c r="B22" s="7">
        <v>1739751.1</v>
      </c>
      <c r="C22" s="25">
        <v>226276.7</v>
      </c>
      <c r="D22" s="7">
        <v>1513474.4</v>
      </c>
      <c r="E22" s="7">
        <v>0</v>
      </c>
      <c r="F22" s="7">
        <v>1310594</v>
      </c>
      <c r="G22" s="7">
        <v>15262.51000000164</v>
      </c>
      <c r="H22" s="15">
        <v>-187617.8899999985</v>
      </c>
      <c r="I22" s="23">
        <f t="shared" si="0"/>
        <v>-2.3283064365386963E-10</v>
      </c>
    </row>
    <row r="23" spans="1:9" ht="12.75">
      <c r="A23" s="2" t="s">
        <v>17</v>
      </c>
      <c r="B23" s="8">
        <v>730103.1</v>
      </c>
      <c r="C23" s="26">
        <v>566058.4</v>
      </c>
      <c r="D23" s="8">
        <v>164044.7</v>
      </c>
      <c r="E23" s="8">
        <v>0</v>
      </c>
      <c r="F23" s="8">
        <v>221250.55</v>
      </c>
      <c r="G23" s="8">
        <v>11211.050000000338</v>
      </c>
      <c r="H23" s="21">
        <v>68416.90000000037</v>
      </c>
      <c r="I23" s="23">
        <f t="shared" si="0"/>
        <v>0</v>
      </c>
    </row>
    <row r="24" spans="1:9" ht="12.75">
      <c r="A24" s="3" t="s">
        <v>18</v>
      </c>
      <c r="B24" s="7">
        <v>3456192.5</v>
      </c>
      <c r="C24" s="25">
        <v>650876.85</v>
      </c>
      <c r="D24" s="7">
        <v>2805315.65</v>
      </c>
      <c r="E24" s="7">
        <v>0</v>
      </c>
      <c r="F24" s="7">
        <v>1240387.85</v>
      </c>
      <c r="G24" s="7">
        <v>-40685.47999999905</v>
      </c>
      <c r="H24" s="15">
        <v>-1605613.28</v>
      </c>
      <c r="I24" s="23">
        <f t="shared" si="0"/>
        <v>0</v>
      </c>
    </row>
    <row r="25" spans="1:9" ht="12.75">
      <c r="A25" s="2" t="s">
        <v>19</v>
      </c>
      <c r="B25" s="8">
        <v>326625.3</v>
      </c>
      <c r="C25" s="26">
        <v>12066</v>
      </c>
      <c r="D25" s="8">
        <v>314559.3</v>
      </c>
      <c r="E25" s="8">
        <v>0</v>
      </c>
      <c r="F25" s="8">
        <v>652358.35</v>
      </c>
      <c r="G25" s="8">
        <v>-66704.50000000224</v>
      </c>
      <c r="H25" s="21">
        <v>271094.5499999977</v>
      </c>
      <c r="I25" s="23">
        <f t="shared" si="0"/>
        <v>0</v>
      </c>
    </row>
    <row r="26" spans="1:9" ht="12.75">
      <c r="A26" s="3" t="s">
        <v>20</v>
      </c>
      <c r="B26" s="7">
        <v>22878.1</v>
      </c>
      <c r="C26" s="25">
        <v>221046.05</v>
      </c>
      <c r="D26" s="7">
        <v>-198167.95</v>
      </c>
      <c r="E26" s="7">
        <v>0</v>
      </c>
      <c r="F26" s="7">
        <v>9500</v>
      </c>
      <c r="G26" s="7">
        <v>44222.7</v>
      </c>
      <c r="H26" s="15">
        <v>251890.65</v>
      </c>
      <c r="I26" s="23">
        <f t="shared" si="0"/>
        <v>0</v>
      </c>
    </row>
    <row r="27" spans="1:9" ht="12.75">
      <c r="A27" s="2" t="s">
        <v>21</v>
      </c>
      <c r="B27" s="8">
        <v>891293.55</v>
      </c>
      <c r="C27" s="26">
        <v>375009</v>
      </c>
      <c r="D27" s="8">
        <v>516284.55</v>
      </c>
      <c r="E27" s="8">
        <v>0</v>
      </c>
      <c r="F27" s="8">
        <v>482240.7</v>
      </c>
      <c r="G27" s="8">
        <v>243544.10000000073</v>
      </c>
      <c r="H27" s="21">
        <v>209500.2500000007</v>
      </c>
      <c r="I27" s="23">
        <f t="shared" si="0"/>
        <v>0</v>
      </c>
    </row>
    <row r="28" spans="1:9" ht="12.75">
      <c r="A28" s="3" t="s">
        <v>22</v>
      </c>
      <c r="B28" s="7">
        <v>638872.52</v>
      </c>
      <c r="C28" s="25">
        <v>289839.15</v>
      </c>
      <c r="D28" s="7">
        <v>349033.37</v>
      </c>
      <c r="E28" s="7">
        <v>0</v>
      </c>
      <c r="F28" s="7">
        <v>370069.47</v>
      </c>
      <c r="G28" s="7">
        <v>28872.79999999769</v>
      </c>
      <c r="H28" s="15">
        <v>49908.899999997666</v>
      </c>
      <c r="I28" s="23">
        <f t="shared" si="0"/>
        <v>0</v>
      </c>
    </row>
    <row r="29" spans="1:9" ht="12.75">
      <c r="A29" s="2" t="s">
        <v>23</v>
      </c>
      <c r="B29" s="8">
        <v>13018.4</v>
      </c>
      <c r="C29" s="26">
        <v>1072.5</v>
      </c>
      <c r="D29" s="8">
        <v>11945.9</v>
      </c>
      <c r="E29" s="8">
        <v>0</v>
      </c>
      <c r="F29" s="8">
        <v>64699.75</v>
      </c>
      <c r="G29" s="8">
        <v>1831.149999999674</v>
      </c>
      <c r="H29" s="21">
        <v>54584.99999999967</v>
      </c>
      <c r="I29" s="23">
        <f t="shared" si="0"/>
        <v>0</v>
      </c>
    </row>
    <row r="30" spans="1:9" ht="12.75">
      <c r="A30" s="3" t="s">
        <v>24</v>
      </c>
      <c r="B30" s="7">
        <v>1502435.25</v>
      </c>
      <c r="C30" s="25">
        <v>0</v>
      </c>
      <c r="D30" s="7">
        <v>1502435.25</v>
      </c>
      <c r="E30" s="7">
        <v>0</v>
      </c>
      <c r="F30" s="7">
        <v>1779930.15</v>
      </c>
      <c r="G30" s="7">
        <v>22293.049999999814</v>
      </c>
      <c r="H30" s="15">
        <v>299787.95</v>
      </c>
      <c r="I30" s="23">
        <f t="shared" si="0"/>
        <v>0</v>
      </c>
    </row>
    <row r="31" spans="1:9" ht="12.75">
      <c r="A31" s="2" t="s">
        <v>25</v>
      </c>
      <c r="B31" s="8">
        <v>39136</v>
      </c>
      <c r="C31" s="26">
        <v>0</v>
      </c>
      <c r="D31" s="8">
        <v>39136</v>
      </c>
      <c r="E31" s="8">
        <v>0</v>
      </c>
      <c r="F31" s="8">
        <v>347993</v>
      </c>
      <c r="G31" s="8">
        <v>-31260</v>
      </c>
      <c r="H31" s="21">
        <v>277597</v>
      </c>
      <c r="I31" s="23">
        <f t="shared" si="0"/>
        <v>0</v>
      </c>
    </row>
    <row r="32" spans="1:9" ht="12.75">
      <c r="A32" s="3" t="s">
        <v>26</v>
      </c>
      <c r="B32" s="7">
        <v>769769.44</v>
      </c>
      <c r="C32" s="25">
        <v>477996.6</v>
      </c>
      <c r="D32" s="7">
        <v>291772.84</v>
      </c>
      <c r="E32" s="7">
        <v>0</v>
      </c>
      <c r="F32" s="7">
        <v>819786.04</v>
      </c>
      <c r="G32" s="7">
        <v>661.2399999993504</v>
      </c>
      <c r="H32" s="15">
        <v>528674.4399999995</v>
      </c>
      <c r="I32" s="23">
        <f t="shared" si="0"/>
        <v>0</v>
      </c>
    </row>
    <row r="33" spans="1:9" ht="12.75">
      <c r="A33" s="2" t="s">
        <v>27</v>
      </c>
      <c r="B33" s="8">
        <v>67972.4</v>
      </c>
      <c r="C33" s="26">
        <f>42664.8-11964.7</f>
        <v>30700.100000000002</v>
      </c>
      <c r="D33" s="8">
        <v>37272.3</v>
      </c>
      <c r="E33" s="8">
        <v>11964.8</v>
      </c>
      <c r="F33" s="8">
        <v>108572.4</v>
      </c>
      <c r="G33" s="8">
        <v>19131.860000000364</v>
      </c>
      <c r="H33" s="21">
        <v>90431.96000000037</v>
      </c>
      <c r="I33" s="23">
        <f t="shared" si="0"/>
        <v>0</v>
      </c>
    </row>
    <row r="34" spans="1:9" ht="13.5" thickBot="1">
      <c r="A34" s="4" t="s">
        <v>28</v>
      </c>
      <c r="B34" s="7">
        <v>684439.7</v>
      </c>
      <c r="C34" s="27">
        <v>228532.05</v>
      </c>
      <c r="D34" s="7">
        <v>455907.65</v>
      </c>
      <c r="E34" s="7">
        <v>0</v>
      </c>
      <c r="F34" s="7">
        <v>190897.4</v>
      </c>
      <c r="G34" s="7">
        <v>507.9499999996333</v>
      </c>
      <c r="H34" s="15">
        <v>-264502.3</v>
      </c>
      <c r="I34" s="23">
        <f t="shared" si="0"/>
        <v>0</v>
      </c>
    </row>
    <row r="35" spans="1:8" ht="12.75">
      <c r="A35" s="16" t="s">
        <v>29</v>
      </c>
      <c r="B35" s="9">
        <v>23949081.14</v>
      </c>
      <c r="C35" s="9">
        <f>SUM(C6:C34)</f>
        <v>8688677.65</v>
      </c>
      <c r="D35" s="9">
        <v>15260403.490000002</v>
      </c>
      <c r="E35" s="9">
        <v>11964.8</v>
      </c>
      <c r="F35" s="9">
        <v>11912326.2</v>
      </c>
      <c r="G35" s="9">
        <v>-2019730.450000005</v>
      </c>
      <c r="H35" s="17">
        <v>-5367807.740000007</v>
      </c>
    </row>
    <row r="36" spans="1:8" ht="12.75">
      <c r="A36" s="5" t="s">
        <v>30</v>
      </c>
      <c r="B36" s="10">
        <v>13018.4</v>
      </c>
      <c r="C36" s="10">
        <f>MIN(C6:C34)</f>
        <v>0</v>
      </c>
      <c r="D36" s="10">
        <v>-198167.95</v>
      </c>
      <c r="E36" s="10">
        <v>0</v>
      </c>
      <c r="F36" s="10">
        <v>0</v>
      </c>
      <c r="G36" s="10">
        <v>-1078683</v>
      </c>
      <c r="H36" s="18">
        <v>-2884293.58</v>
      </c>
    </row>
    <row r="37" spans="1:8" ht="12.75">
      <c r="A37" s="5" t="s">
        <v>31</v>
      </c>
      <c r="B37" s="10">
        <v>6970270.57</v>
      </c>
      <c r="C37" s="10">
        <f>MAX(C6:C34)</f>
        <v>2654850.1</v>
      </c>
      <c r="D37" s="10">
        <v>4315420.47</v>
      </c>
      <c r="E37" s="10">
        <v>11964.8</v>
      </c>
      <c r="F37" s="10">
        <v>2018222.7</v>
      </c>
      <c r="G37" s="10">
        <v>243544.10000000073</v>
      </c>
      <c r="H37" s="18">
        <v>528674.4399999995</v>
      </c>
    </row>
    <row r="38" spans="1:8" ht="13.5" thickBot="1">
      <c r="A38" s="6" t="s">
        <v>32</v>
      </c>
      <c r="B38" s="11">
        <v>369839.87</v>
      </c>
      <c r="C38" s="11">
        <f>MEDIAN(C6:C34)</f>
        <v>146681.25</v>
      </c>
      <c r="D38" s="11">
        <v>177041.75</v>
      </c>
      <c r="E38" s="11">
        <v>0</v>
      </c>
      <c r="F38" s="11">
        <v>204692</v>
      </c>
      <c r="G38" s="11">
        <v>661.2399999993504</v>
      </c>
      <c r="H38" s="19">
        <v>49908.899999997666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2004-12-23T15:00:18Z</cp:lastPrinted>
  <dcterms:created xsi:type="dcterms:W3CDTF">2003-09-29T06:09:20Z</dcterms:created>
  <dcterms:modified xsi:type="dcterms:W3CDTF">2005-03-16T06:32:57Z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1136748685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