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<sst xmlns="http://schemas.openxmlformats.org/spreadsheetml/2006/main" count="47" uniqueCount="47">
  <si>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Bestandesrechnung</t>
  </si>
  <si>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</si>
  <si>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</si>
  <si>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</si>
  <si>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</si>
  <si>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</si>
  <si>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</si>
  <si>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</si>
  <si>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</si>
  <si>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</si>
  <si>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</si>
  <si>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</si>
  <si>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</si>
  <si>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</si>
  <si>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</si>
  <si>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</si>
  <si>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</si>
  <si>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</si>
  <si>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</si>
  <si>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</si>
  <si>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</si>
  <si>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</si>
  <si>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</si>
  <si>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</si>
  <si>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</si>
  <si>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</si>
  <si>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</si>
  <si>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</si>
  <si>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</si>
  <si>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</si>
  <si>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</si>
  <si>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</si>
  <si>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</si>
  <si>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</si>
  <si>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Finanzvermögen</t>
  </si>
  <si>
    <t>Verwaltungs-      vermögen</t>
  </si>
  <si>
    <t>Vorschüsse von      Spezialfinanzier.</t>
  </si>
  <si>
    <t>AKTIVEN</t>
  </si>
  <si>
    <t>Fremdkapital</t>
  </si>
  <si>
    <t>Verpflichtungen f. Spezialfinanz.</t>
  </si>
  <si>
    <t>Eigenkapital</t>
  </si>
  <si>
    <t>PASSIVEN</t>
  </si>
  <si>
    <t>Ortsgemeinden Kanton Glarus</t>
  </si>
  <si>
    <t>Bilanzfehlbetrag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</si>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</sst>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2.28125" style="0" customWidth="1"/>
    <col min="3" max="3" width="17.00390625" style="0" bestFit="1" customWidth="1"/>
    <col min="4" max="4" width="16.57421875" style="0" bestFit="1" customWidth="1"/>
    <col min="5" max="5" width="16.140625" style="0" bestFit="1" customWidth="1"/>
    <col min="6" max="6" width="12.57421875" style="0" customWidth="1"/>
    <col min="7" max="7" width="12.28125" style="0" customWidth="1"/>
    <col min="8" max="8" width="17.57421875" style="0" bestFit="1" customWidth="1"/>
    <col min="9" max="9" width="17.28125" style="0" bestFit="1" customWidth="1"/>
    <col min="10" max="10" width="13.421875" style="0" customWidth="1"/>
  </cols>
  <sheetData>
    <row r="2" spans="1:3" ht="16.5">
      <c r="A2" s="22" t="s">
        <v>46</v>
      </c>
      <c r="C2" s="22" t="s">
        <v>42</v>
      </c>
    </row>
    <row r="3" spans="1:3" ht="15.75">
      <c r="A3" s="12" t="s">
        <v>0</v>
      </c>
      <c r="C3" s="23" t="s">
        <v>44</v>
      </c>
    </row>
    <row r="4" spans="1:3" ht="12.75" customHeight="1" thickBot="1">
      <c r="A4" t="s">
        <v>45</v>
      </c>
      <c r="C4" s="23"/>
    </row>
    <row r="5" spans="1:10" ht="75" customHeight="1">
      <c r="A5" s="20"/>
      <c r="B5" s="13" t="s">
        <v>34</v>
      </c>
      <c r="C5" s="13" t="s">
        <v>35</v>
      </c>
      <c r="D5" s="13" t="s">
        <v>36</v>
      </c>
      <c r="E5" s="13" t="s">
        <v>43</v>
      </c>
      <c r="F5" s="13" t="s">
        <v>37</v>
      </c>
      <c r="G5" s="13" t="s">
        <v>38</v>
      </c>
      <c r="H5" s="13" t="s">
        <v>39</v>
      </c>
      <c r="I5" s="13" t="s">
        <v>40</v>
      </c>
      <c r="J5" s="14" t="s">
        <v>41</v>
      </c>
    </row>
    <row r="6" spans="1:10" ht="12.75">
      <c r="A6" s="1" t="s">
        <v>1</v>
      </c>
      <c r="B6" s="7">
        <v>1851416.7</v>
      </c>
      <c r="C6" s="7">
        <v>214376</v>
      </c>
      <c r="D6" s="7">
        <v>0</v>
      </c>
      <c r="E6" s="7">
        <v>0</v>
      </c>
      <c r="F6" s="7">
        <f aca="true" t="shared" si="0" ref="F6:F17">SUM(B6:E6)</f>
        <v>2065792.7</v>
      </c>
      <c r="G6" s="7">
        <v>426484.7</v>
      </c>
      <c r="H6" s="7">
        <v>229150.15</v>
      </c>
      <c r="I6" s="7">
        <v>1410157.85</v>
      </c>
      <c r="J6" s="15">
        <f aca="true" t="shared" si="1" ref="J6:J17">SUM(G6:I6)</f>
        <v>2065792.7000000002</v>
      </c>
    </row>
    <row r="7" spans="1:10" ht="12.75">
      <c r="A7" s="2" t="s">
        <v>2</v>
      </c>
      <c r="B7" s="8">
        <v>18434560.96</v>
      </c>
      <c r="C7" s="8">
        <v>6702762.9</v>
      </c>
      <c r="D7" s="8">
        <v>419364.32</v>
      </c>
      <c r="E7" s="8">
        <v>0</v>
      </c>
      <c r="F7" s="8">
        <f t="shared" si="0"/>
        <v>25556688.18</v>
      </c>
      <c r="G7" s="8">
        <v>11046842.25</v>
      </c>
      <c r="H7" s="8">
        <v>1832885.16</v>
      </c>
      <c r="I7" s="8">
        <v>12676960.77</v>
      </c>
      <c r="J7" s="21">
        <f t="shared" si="1"/>
        <v>25556688.18</v>
      </c>
    </row>
    <row r="8" spans="1:10" ht="12.75">
      <c r="A8" s="3" t="s">
        <v>3</v>
      </c>
      <c r="B8" s="7">
        <v>2831424.83</v>
      </c>
      <c r="C8" s="7">
        <v>1993373.2</v>
      </c>
      <c r="D8" s="7">
        <v>0</v>
      </c>
      <c r="E8" s="7">
        <v>1792930.29</v>
      </c>
      <c r="F8" s="7">
        <f t="shared" si="0"/>
        <v>6617728.32</v>
      </c>
      <c r="G8" s="7">
        <f>6506797.52</f>
        <v>6506797.52</v>
      </c>
      <c r="H8" s="7">
        <v>110930.8</v>
      </c>
      <c r="I8" s="7">
        <v>0</v>
      </c>
      <c r="J8" s="15">
        <f t="shared" si="1"/>
        <v>6617728.319999999</v>
      </c>
    </row>
    <row r="9" spans="1:10" ht="12.75">
      <c r="A9" s="2" t="s">
        <v>4</v>
      </c>
      <c r="B9" s="8">
        <v>1650267.01</v>
      </c>
      <c r="C9" s="8">
        <v>516630.65</v>
      </c>
      <c r="D9" s="8">
        <v>13723.5</v>
      </c>
      <c r="E9" s="8">
        <v>0</v>
      </c>
      <c r="F9" s="8">
        <f t="shared" si="0"/>
        <v>2180621.16</v>
      </c>
      <c r="G9" s="8">
        <v>611507.1</v>
      </c>
      <c r="H9" s="8">
        <v>575559.55</v>
      </c>
      <c r="I9" s="8">
        <v>993554.51</v>
      </c>
      <c r="J9" s="21">
        <f t="shared" si="1"/>
        <v>2180621.16</v>
      </c>
    </row>
    <row r="10" spans="1:10" ht="12.75">
      <c r="A10" s="3" t="s">
        <v>5</v>
      </c>
      <c r="B10" s="7">
        <v>3336728.02</v>
      </c>
      <c r="C10" s="7">
        <v>105495.2</v>
      </c>
      <c r="D10" s="7">
        <v>0</v>
      </c>
      <c r="E10" s="7">
        <v>0</v>
      </c>
      <c r="F10" s="7">
        <f t="shared" si="0"/>
        <v>3442223.22</v>
      </c>
      <c r="G10" s="7">
        <v>735644.05</v>
      </c>
      <c r="H10" s="7">
        <v>1515213.65</v>
      </c>
      <c r="I10" s="7">
        <v>1191365.52</v>
      </c>
      <c r="J10" s="15">
        <f t="shared" si="1"/>
        <v>3442223.22</v>
      </c>
    </row>
    <row r="11" spans="1:10" ht="12.75">
      <c r="A11" s="2" t="s">
        <v>6</v>
      </c>
      <c r="B11" s="8">
        <v>1268475.7</v>
      </c>
      <c r="C11" s="8">
        <v>397410</v>
      </c>
      <c r="D11" s="8">
        <v>7307.55</v>
      </c>
      <c r="E11" s="8">
        <v>0</v>
      </c>
      <c r="F11" s="8">
        <f t="shared" si="0"/>
        <v>1673193.25</v>
      </c>
      <c r="G11" s="8">
        <v>446534.65</v>
      </c>
      <c r="H11" s="8">
        <v>1206684.55</v>
      </c>
      <c r="I11" s="8">
        <v>19974.05</v>
      </c>
      <c r="J11" s="21">
        <f t="shared" si="1"/>
        <v>1673193.2500000002</v>
      </c>
    </row>
    <row r="12" spans="1:10" ht="12.75">
      <c r="A12" s="3" t="s">
        <v>7</v>
      </c>
      <c r="B12" s="7">
        <v>14181887.15</v>
      </c>
      <c r="C12" s="7">
        <v>3001938.05</v>
      </c>
      <c r="D12" s="7">
        <v>1586544.8</v>
      </c>
      <c r="E12" s="7">
        <v>0</v>
      </c>
      <c r="F12" s="7">
        <f t="shared" si="0"/>
        <v>18770370</v>
      </c>
      <c r="G12" s="7">
        <v>9423629.1</v>
      </c>
      <c r="H12" s="7">
        <v>3172904</v>
      </c>
      <c r="I12" s="7">
        <v>6173836.9</v>
      </c>
      <c r="J12" s="15">
        <f t="shared" si="1"/>
        <v>18770370</v>
      </c>
    </row>
    <row r="13" spans="1:10" ht="12.75">
      <c r="A13" s="2" t="s">
        <v>8</v>
      </c>
      <c r="B13" s="8">
        <v>2435910.4</v>
      </c>
      <c r="C13" s="8">
        <v>239959.7</v>
      </c>
      <c r="D13" s="8">
        <v>6889.4</v>
      </c>
      <c r="E13" s="8">
        <v>0</v>
      </c>
      <c r="F13" s="8">
        <f t="shared" si="0"/>
        <v>2682759.5</v>
      </c>
      <c r="G13" s="8">
        <v>444693.1</v>
      </c>
      <c r="H13" s="8">
        <v>1513694.5</v>
      </c>
      <c r="I13" s="8">
        <v>724371.9</v>
      </c>
      <c r="J13" s="21">
        <f t="shared" si="1"/>
        <v>2682759.5</v>
      </c>
    </row>
    <row r="14" spans="1:10" ht="12.75">
      <c r="A14" s="3" t="s">
        <v>9</v>
      </c>
      <c r="B14" s="7">
        <v>12127938.32</v>
      </c>
      <c r="C14" s="7">
        <v>32639716.52</v>
      </c>
      <c r="D14" s="7">
        <v>37541.79</v>
      </c>
      <c r="E14" s="7">
        <v>0</v>
      </c>
      <c r="F14" s="7">
        <f t="shared" si="0"/>
        <v>44805196.63</v>
      </c>
      <c r="G14" s="7">
        <v>39034875.99</v>
      </c>
      <c r="H14" s="7">
        <v>1731004.51</v>
      </c>
      <c r="I14" s="7">
        <v>4039316.13</v>
      </c>
      <c r="J14" s="15">
        <f t="shared" si="1"/>
        <v>44805196.63</v>
      </c>
    </row>
    <row r="15" spans="1:10" ht="12.75">
      <c r="A15" s="2" t="s">
        <v>10</v>
      </c>
      <c r="B15" s="8">
        <v>2157544.67</v>
      </c>
      <c r="C15" s="8">
        <v>983539.25</v>
      </c>
      <c r="D15" s="8">
        <v>1610.75</v>
      </c>
      <c r="E15" s="8">
        <v>0</v>
      </c>
      <c r="F15" s="8">
        <f t="shared" si="0"/>
        <v>3142694.67</v>
      </c>
      <c r="G15" s="8">
        <v>2861766.85</v>
      </c>
      <c r="H15" s="8">
        <v>233339.9</v>
      </c>
      <c r="I15" s="8">
        <v>47587.92</v>
      </c>
      <c r="J15" s="21">
        <f t="shared" si="1"/>
        <v>3142694.67</v>
      </c>
    </row>
    <row r="16" spans="1:10" ht="12.75">
      <c r="A16" s="3" t="s">
        <v>11</v>
      </c>
      <c r="B16" s="7">
        <v>1326075.84</v>
      </c>
      <c r="C16" s="7">
        <v>77008</v>
      </c>
      <c r="D16" s="7">
        <v>0</v>
      </c>
      <c r="E16" s="7">
        <v>0</v>
      </c>
      <c r="F16" s="7">
        <f t="shared" si="0"/>
        <v>1403083.84</v>
      </c>
      <c r="G16" s="7">
        <v>581432.12</v>
      </c>
      <c r="H16" s="7">
        <v>486833.76</v>
      </c>
      <c r="I16" s="7">
        <f>472156.45-137338.49</f>
        <v>334817.96</v>
      </c>
      <c r="J16" s="15">
        <f t="shared" si="1"/>
        <v>1403083.8399999999</v>
      </c>
    </row>
    <row r="17" spans="1:10" ht="12.75">
      <c r="A17" s="2" t="s">
        <v>12</v>
      </c>
      <c r="B17" s="8">
        <v>1280455.05</v>
      </c>
      <c r="C17" s="8">
        <v>11</v>
      </c>
      <c r="D17" s="8">
        <v>0</v>
      </c>
      <c r="E17" s="8">
        <v>0</v>
      </c>
      <c r="F17" s="8">
        <f t="shared" si="0"/>
        <v>1280466.05</v>
      </c>
      <c r="G17" s="8">
        <v>274509.45</v>
      </c>
      <c r="H17" s="8">
        <v>900808.25</v>
      </c>
      <c r="I17" s="8">
        <v>105148.35</v>
      </c>
      <c r="J17" s="21">
        <f t="shared" si="1"/>
        <v>1280466.05</v>
      </c>
    </row>
    <row r="18" spans="1:10" ht="12.75">
      <c r="A18" s="3" t="s">
        <v>13</v>
      </c>
      <c r="B18" s="7">
        <v>5773124.96</v>
      </c>
      <c r="C18" s="7">
        <v>347922.9</v>
      </c>
      <c r="D18" s="7">
        <v>15917.95</v>
      </c>
      <c r="E18" s="7">
        <v>0</v>
      </c>
      <c r="F18" s="7">
        <f>SUM(B18:E18)</f>
        <v>6136965.8100000005</v>
      </c>
      <c r="G18" s="7">
        <v>5519602.9</v>
      </c>
      <c r="H18" s="7">
        <v>399879.5</v>
      </c>
      <c r="I18" s="7">
        <v>217483.41</v>
      </c>
      <c r="J18" s="15">
        <f>SUM(G18:I18)</f>
        <v>6136965.8100000005</v>
      </c>
    </row>
    <row r="19" spans="1:10" ht="12.75">
      <c r="A19" s="2" t="s">
        <v>14</v>
      </c>
      <c r="B19" s="8">
        <v>2548278.88</v>
      </c>
      <c r="C19" s="8">
        <v>590509.15</v>
      </c>
      <c r="D19" s="8">
        <v>0</v>
      </c>
      <c r="E19" s="8">
        <f>233380.75+12413.03</f>
        <v>245793.78</v>
      </c>
      <c r="F19" s="8">
        <f aca="true" t="shared" si="2" ref="F19:F34">SUM(B19:E19)</f>
        <v>3384581.8099999996</v>
      </c>
      <c r="G19" s="8">
        <v>2007822.85</v>
      </c>
      <c r="H19" s="8">
        <v>1376758.96</v>
      </c>
      <c r="I19" s="8">
        <v>0</v>
      </c>
      <c r="J19" s="21">
        <f aca="true" t="shared" si="3" ref="J19:J34">SUM(G19:I19)</f>
        <v>3384581.81</v>
      </c>
    </row>
    <row r="20" spans="1:10" ht="12.75">
      <c r="A20" s="3" t="s">
        <v>15</v>
      </c>
      <c r="B20" s="7">
        <v>2219440.23</v>
      </c>
      <c r="C20" s="7">
        <v>1725882</v>
      </c>
      <c r="D20" s="7">
        <v>2513.4</v>
      </c>
      <c r="E20" s="7">
        <v>256487.22</v>
      </c>
      <c r="F20" s="7">
        <f t="shared" si="2"/>
        <v>4204322.85</v>
      </c>
      <c r="G20" s="7">
        <v>3928858.25</v>
      </c>
      <c r="H20" s="7">
        <v>275464.6</v>
      </c>
      <c r="I20" s="7">
        <v>0</v>
      </c>
      <c r="J20" s="15">
        <f t="shared" si="3"/>
        <v>4204322.85</v>
      </c>
    </row>
    <row r="21" spans="1:10" ht="12.75">
      <c r="A21" s="2" t="s">
        <v>16</v>
      </c>
      <c r="B21" s="8">
        <v>3227361</v>
      </c>
      <c r="C21" s="8">
        <v>1586008</v>
      </c>
      <c r="D21" s="8">
        <v>0</v>
      </c>
      <c r="E21" s="8">
        <v>0</v>
      </c>
      <c r="F21" s="8">
        <f t="shared" si="2"/>
        <v>4813369</v>
      </c>
      <c r="G21" s="8">
        <v>2187973</v>
      </c>
      <c r="H21" s="8">
        <v>1922252</v>
      </c>
      <c r="I21" s="8">
        <v>703144</v>
      </c>
      <c r="J21" s="21">
        <f t="shared" si="3"/>
        <v>4813369</v>
      </c>
    </row>
    <row r="22" spans="1:10" ht="12.75">
      <c r="A22" s="3" t="s">
        <v>17</v>
      </c>
      <c r="B22" s="7">
        <v>5938060.43</v>
      </c>
      <c r="C22" s="7">
        <v>6141262.38</v>
      </c>
      <c r="D22" s="7">
        <v>0</v>
      </c>
      <c r="E22" s="7">
        <v>0</v>
      </c>
      <c r="F22" s="7">
        <f t="shared" si="2"/>
        <v>12079322.809999999</v>
      </c>
      <c r="G22" s="7">
        <v>2380092.09</v>
      </c>
      <c r="H22" s="7">
        <v>6605063.74</v>
      </c>
      <c r="I22" s="7">
        <v>3094166.98</v>
      </c>
      <c r="J22" s="15">
        <f t="shared" si="3"/>
        <v>12079322.81</v>
      </c>
    </row>
    <row r="23" spans="1:10" ht="12.75">
      <c r="A23" s="2" t="s">
        <v>18</v>
      </c>
      <c r="B23" s="8">
        <v>2258699.17</v>
      </c>
      <c r="C23" s="8">
        <v>909751.45</v>
      </c>
      <c r="D23" s="8">
        <v>0</v>
      </c>
      <c r="E23" s="8">
        <v>0</v>
      </c>
      <c r="F23" s="8">
        <f t="shared" si="2"/>
        <v>3168450.62</v>
      </c>
      <c r="G23" s="8">
        <v>2018301.9</v>
      </c>
      <c r="H23" s="8">
        <v>543207.9</v>
      </c>
      <c r="I23" s="8">
        <v>606940.82</v>
      </c>
      <c r="J23" s="21">
        <f t="shared" si="3"/>
        <v>3168450.6199999996</v>
      </c>
    </row>
    <row r="24" spans="1:10" ht="12.75">
      <c r="A24" s="3" t="s">
        <v>19</v>
      </c>
      <c r="B24" s="7">
        <v>7525045.79</v>
      </c>
      <c r="C24" s="7">
        <v>13830192.7</v>
      </c>
      <c r="D24" s="7">
        <v>273099.04</v>
      </c>
      <c r="E24" s="7">
        <v>0</v>
      </c>
      <c r="F24" s="7">
        <f t="shared" si="2"/>
        <v>21628337.529999997</v>
      </c>
      <c r="G24" s="7">
        <v>12237601.83</v>
      </c>
      <c r="H24" s="7">
        <v>2538983.24</v>
      </c>
      <c r="I24" s="7">
        <v>6851752.46</v>
      </c>
      <c r="J24" s="15">
        <f t="shared" si="3"/>
        <v>21628337.53</v>
      </c>
    </row>
    <row r="25" spans="1:10" ht="12.75">
      <c r="A25" s="2" t="s">
        <v>20</v>
      </c>
      <c r="B25" s="8">
        <v>7769943.23</v>
      </c>
      <c r="C25" s="8">
        <v>4038963.9</v>
      </c>
      <c r="D25" s="8">
        <v>39137.45</v>
      </c>
      <c r="E25" s="8">
        <v>0</v>
      </c>
      <c r="F25" s="8">
        <f t="shared" si="2"/>
        <v>11848044.58</v>
      </c>
      <c r="G25" s="8">
        <v>6797001.4</v>
      </c>
      <c r="H25" s="8">
        <v>1093340.86</v>
      </c>
      <c r="I25" s="8">
        <v>3957702.32</v>
      </c>
      <c r="J25" s="21">
        <f t="shared" si="3"/>
        <v>11848044.58</v>
      </c>
    </row>
    <row r="26" spans="1:10" ht="12.75">
      <c r="A26" s="3" t="s">
        <v>21</v>
      </c>
      <c r="B26" s="7">
        <v>1542828.77</v>
      </c>
      <c r="C26" s="7">
        <v>85465.85</v>
      </c>
      <c r="D26" s="7">
        <v>576.95</v>
      </c>
      <c r="E26" s="7">
        <v>0</v>
      </c>
      <c r="F26" s="7">
        <f t="shared" si="2"/>
        <v>1628871.57</v>
      </c>
      <c r="G26" s="7">
        <v>709485</v>
      </c>
      <c r="H26" s="7">
        <v>351937.95</v>
      </c>
      <c r="I26" s="7">
        <v>567448.62</v>
      </c>
      <c r="J26" s="15">
        <f t="shared" si="3"/>
        <v>1628871.5699999998</v>
      </c>
    </row>
    <row r="27" spans="1:10" ht="12.75">
      <c r="A27" s="2" t="s">
        <v>22</v>
      </c>
      <c r="B27" s="8">
        <v>4744819.51</v>
      </c>
      <c r="C27" s="8">
        <v>6494556.1</v>
      </c>
      <c r="D27" s="8">
        <v>234084.35</v>
      </c>
      <c r="E27" s="8">
        <v>0</v>
      </c>
      <c r="F27" s="8">
        <f t="shared" si="2"/>
        <v>11473459.959999999</v>
      </c>
      <c r="G27" s="8">
        <v>5369275.92</v>
      </c>
      <c r="H27" s="8">
        <v>4724504.74</v>
      </c>
      <c r="I27" s="8">
        <v>1379679.3</v>
      </c>
      <c r="J27" s="21">
        <f t="shared" si="3"/>
        <v>11473459.96</v>
      </c>
    </row>
    <row r="28" spans="1:10" ht="12.75">
      <c r="A28" s="3" t="s">
        <v>23</v>
      </c>
      <c r="B28" s="7">
        <v>1441752.64</v>
      </c>
      <c r="C28" s="7">
        <v>2069677.33</v>
      </c>
      <c r="D28" s="7">
        <v>0</v>
      </c>
      <c r="E28" s="7">
        <v>340679.36</v>
      </c>
      <c r="F28" s="7">
        <f t="shared" si="2"/>
        <v>3852109.3299999996</v>
      </c>
      <c r="G28" s="7">
        <v>1920442.31</v>
      </c>
      <c r="H28" s="7">
        <v>1931667.02</v>
      </c>
      <c r="I28" s="7">
        <v>0</v>
      </c>
      <c r="J28" s="15">
        <f t="shared" si="3"/>
        <v>3852109.33</v>
      </c>
    </row>
    <row r="29" spans="1:10" ht="12.75">
      <c r="A29" s="2" t="s">
        <v>24</v>
      </c>
      <c r="B29" s="8">
        <v>1425316.22</v>
      </c>
      <c r="C29" s="8">
        <v>749859.15</v>
      </c>
      <c r="D29" s="8">
        <v>66064.8</v>
      </c>
      <c r="E29" s="8">
        <v>0</v>
      </c>
      <c r="F29" s="8">
        <f t="shared" si="2"/>
        <v>2241240.17</v>
      </c>
      <c r="G29" s="8">
        <v>576007.1</v>
      </c>
      <c r="H29" s="8">
        <v>1593592.24</v>
      </c>
      <c r="I29" s="8">
        <v>71640.83</v>
      </c>
      <c r="J29" s="21">
        <f t="shared" si="3"/>
        <v>2241240.17</v>
      </c>
    </row>
    <row r="30" spans="1:10" ht="12.75">
      <c r="A30" s="3" t="s">
        <v>25</v>
      </c>
      <c r="B30" s="7">
        <v>5748144.4</v>
      </c>
      <c r="C30" s="7">
        <v>1058890.05</v>
      </c>
      <c r="D30" s="7">
        <v>0</v>
      </c>
      <c r="E30" s="7">
        <v>0</v>
      </c>
      <c r="F30" s="7">
        <f t="shared" si="2"/>
        <v>6807034.45</v>
      </c>
      <c r="G30" s="7">
        <v>3404556.35</v>
      </c>
      <c r="H30" s="7">
        <v>554539</v>
      </c>
      <c r="I30" s="7">
        <v>2847939.1</v>
      </c>
      <c r="J30" s="15">
        <f t="shared" si="3"/>
        <v>6807034.45</v>
      </c>
    </row>
    <row r="31" spans="1:10" ht="12.75">
      <c r="A31" s="2" t="s">
        <v>26</v>
      </c>
      <c r="B31" s="8">
        <v>1858692</v>
      </c>
      <c r="C31" s="8">
        <v>994587</v>
      </c>
      <c r="D31" s="8">
        <v>25027</v>
      </c>
      <c r="E31" s="8">
        <v>555044</v>
      </c>
      <c r="F31" s="8">
        <f t="shared" si="2"/>
        <v>3433350</v>
      </c>
      <c r="G31" s="8">
        <v>3034268</v>
      </c>
      <c r="H31" s="8">
        <v>399082</v>
      </c>
      <c r="I31" s="8">
        <v>0</v>
      </c>
      <c r="J31" s="21">
        <f t="shared" si="3"/>
        <v>3433350</v>
      </c>
    </row>
    <row r="32" spans="1:10" ht="12.75">
      <c r="A32" s="3" t="s">
        <v>27</v>
      </c>
      <c r="B32" s="7">
        <v>9341415.27</v>
      </c>
      <c r="C32" s="7">
        <v>2871747.95</v>
      </c>
      <c r="D32" s="7">
        <v>63759.48</v>
      </c>
      <c r="E32" s="7">
        <v>0</v>
      </c>
      <c r="F32" s="7">
        <f t="shared" si="2"/>
        <v>12276922.7</v>
      </c>
      <c r="G32" s="7">
        <v>2203854.38</v>
      </c>
      <c r="H32" s="7">
        <v>5029184.62</v>
      </c>
      <c r="I32" s="7">
        <v>5043883.7</v>
      </c>
      <c r="J32" s="15">
        <f t="shared" si="3"/>
        <v>12276922.7</v>
      </c>
    </row>
    <row r="33" spans="1:10" ht="12.75">
      <c r="A33" s="2" t="s">
        <v>28</v>
      </c>
      <c r="B33" s="8">
        <v>854824.24</v>
      </c>
      <c r="C33" s="8">
        <v>885204</v>
      </c>
      <c r="D33" s="8">
        <v>53132.15</v>
      </c>
      <c r="E33" s="8">
        <v>0</v>
      </c>
      <c r="F33" s="8">
        <f t="shared" si="2"/>
        <v>1793160.39</v>
      </c>
      <c r="G33" s="8">
        <v>870567.15</v>
      </c>
      <c r="H33" s="8">
        <v>702424.15</v>
      </c>
      <c r="I33" s="8">
        <v>220169.09</v>
      </c>
      <c r="J33" s="21">
        <f t="shared" si="3"/>
        <v>1793160.3900000001</v>
      </c>
    </row>
    <row r="34" spans="1:10" ht="13.5" thickBot="1">
      <c r="A34" s="4" t="s">
        <v>29</v>
      </c>
      <c r="B34" s="7">
        <v>2005762.3</v>
      </c>
      <c r="C34" s="7">
        <v>562250</v>
      </c>
      <c r="D34" s="7">
        <v>0</v>
      </c>
      <c r="E34" s="7">
        <v>0</v>
      </c>
      <c r="F34" s="7">
        <f t="shared" si="2"/>
        <v>2568012.3</v>
      </c>
      <c r="G34" s="7">
        <v>514226.35</v>
      </c>
      <c r="H34" s="7">
        <v>1019361.75</v>
      </c>
      <c r="I34" s="7">
        <v>1034424.2</v>
      </c>
      <c r="J34" s="15">
        <f t="shared" si="3"/>
        <v>2568012.3</v>
      </c>
    </row>
    <row r="35" spans="1:10" ht="12.75">
      <c r="A35" s="16" t="s">
        <v>30</v>
      </c>
      <c r="B35" s="9">
        <f aca="true" t="shared" si="4" ref="B35:J35">SUM(B6:B34)</f>
        <v>129106193.69000001</v>
      </c>
      <c r="C35" s="9">
        <f t="shared" si="4"/>
        <v>91814950.38</v>
      </c>
      <c r="D35" s="9">
        <f t="shared" si="4"/>
        <v>2846294.6799999997</v>
      </c>
      <c r="E35" s="9">
        <f t="shared" si="4"/>
        <v>3190934.65</v>
      </c>
      <c r="F35" s="9">
        <f t="shared" si="4"/>
        <v>226958373.4</v>
      </c>
      <c r="G35" s="9">
        <f t="shared" si="4"/>
        <v>128074653.66000001</v>
      </c>
      <c r="H35" s="9">
        <f t="shared" si="4"/>
        <v>44570253.05</v>
      </c>
      <c r="I35" s="9">
        <f t="shared" si="4"/>
        <v>54313466.690000005</v>
      </c>
      <c r="J35" s="17">
        <f t="shared" si="4"/>
        <v>226958373.4</v>
      </c>
    </row>
    <row r="36" spans="1:10" ht="12.75">
      <c r="A36" s="5" t="s">
        <v>31</v>
      </c>
      <c r="B36" s="10">
        <f aca="true" t="shared" si="5" ref="B36:J36">MIN(B6:B34)</f>
        <v>854824.24</v>
      </c>
      <c r="C36" s="10">
        <f t="shared" si="5"/>
        <v>11</v>
      </c>
      <c r="D36" s="10">
        <f t="shared" si="5"/>
        <v>0</v>
      </c>
      <c r="E36" s="10">
        <f t="shared" si="5"/>
        <v>0</v>
      </c>
      <c r="F36" s="10">
        <f t="shared" si="5"/>
        <v>1280466.05</v>
      </c>
      <c r="G36" s="10">
        <f t="shared" si="5"/>
        <v>274509.45</v>
      </c>
      <c r="H36" s="10">
        <f t="shared" si="5"/>
        <v>110930.8</v>
      </c>
      <c r="I36" s="10">
        <f t="shared" si="5"/>
        <v>0</v>
      </c>
      <c r="J36" s="18">
        <f t="shared" si="5"/>
        <v>1280466.05</v>
      </c>
    </row>
    <row r="37" spans="1:10" ht="12.75">
      <c r="A37" s="5" t="s">
        <v>32</v>
      </c>
      <c r="B37" s="10">
        <f aca="true" t="shared" si="6" ref="B37:J37">MAX(B6:B34)</f>
        <v>18434560.96</v>
      </c>
      <c r="C37" s="10">
        <f t="shared" si="6"/>
        <v>32639716.52</v>
      </c>
      <c r="D37" s="10">
        <f t="shared" si="6"/>
        <v>1586544.8</v>
      </c>
      <c r="E37" s="10">
        <f t="shared" si="6"/>
        <v>1792930.29</v>
      </c>
      <c r="F37" s="10">
        <f t="shared" si="6"/>
        <v>44805196.63</v>
      </c>
      <c r="G37" s="10">
        <f t="shared" si="6"/>
        <v>39034875.99</v>
      </c>
      <c r="H37" s="10">
        <f t="shared" si="6"/>
        <v>6605063.74</v>
      </c>
      <c r="I37" s="10">
        <f t="shared" si="6"/>
        <v>12676960.77</v>
      </c>
      <c r="J37" s="18">
        <f t="shared" si="6"/>
        <v>44805196.63</v>
      </c>
    </row>
    <row r="38" spans="1:10" ht="13.5" thickBot="1">
      <c r="A38" s="6" t="s">
        <v>33</v>
      </c>
      <c r="B38" s="11">
        <f aca="true" t="shared" si="7" ref="B38:J38">MEDIAN(B6:B34)</f>
        <v>2435910.4</v>
      </c>
      <c r="C38" s="11">
        <f t="shared" si="7"/>
        <v>983539.25</v>
      </c>
      <c r="D38" s="11">
        <f t="shared" si="7"/>
        <v>2513.4</v>
      </c>
      <c r="E38" s="11">
        <f t="shared" si="7"/>
        <v>0</v>
      </c>
      <c r="F38" s="11">
        <f t="shared" si="7"/>
        <v>3442223.22</v>
      </c>
      <c r="G38" s="11">
        <f t="shared" si="7"/>
        <v>2187973</v>
      </c>
      <c r="H38" s="11">
        <f t="shared" si="7"/>
        <v>1093340.86</v>
      </c>
      <c r="I38" s="11">
        <f t="shared" si="7"/>
        <v>703144</v>
      </c>
      <c r="J38" s="19">
        <f t="shared" si="7"/>
        <v>3442223.22</v>
      </c>
    </row>
  </sheetData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2004-08-13T16:09:00Z</cp:lastPrinted>
  <dcterms:created xsi:type="dcterms:W3CDTF">2003-09-29T06:09:20Z</dcterms:created>
  <dcterms:modified xsi:type="dcterms:W3CDTF">2005-03-16T06:31:32Z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1653750064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